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5480" windowHeight="8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<sst xmlns="http://schemas.openxmlformats.org/spreadsheetml/2006/main" count="316" uniqueCount="98">
  <si>
    <t xml:space="preserve">Получатель бюджетных средств 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</si>
  <si>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</si>
  <si>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</si>
  <si>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</si>
  <si>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</si>
  <si>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раздел</t>
  </si>
  <si>
    <t>подраздел</t>
  </si>
  <si>
    <t>целевая статья</t>
  </si>
  <si>
    <t>Код по бюджетной классификации Российской Федерации</t>
  </si>
  <si>
    <t>Код аналитического показателя</t>
  </si>
  <si>
    <t>в рублях (рублевом эквиваленте)</t>
  </si>
  <si>
    <t>в валюте</t>
  </si>
  <si>
    <t>код валюты по ОКВ</t>
  </si>
  <si>
    <t>Итого по коду БК</t>
  </si>
  <si>
    <t>Всего</t>
  </si>
  <si>
    <t>х</t>
  </si>
  <si>
    <t>вид расходов</t>
  </si>
  <si>
    <t>Форма по ОКУД</t>
  </si>
  <si>
    <t>Дата</t>
  </si>
  <si>
    <t>по Сводному реестру</t>
  </si>
  <si>
    <t>Глава по БК</t>
  </si>
  <si>
    <t>по ОКТМО</t>
  </si>
  <si>
    <t>по ОКЕИ</t>
  </si>
  <si>
    <t>КОДЫ</t>
  </si>
  <si>
    <t>383</t>
  </si>
  <si>
    <t xml:space="preserve">от </t>
  </si>
  <si>
    <t>УТВЕРЖДАЮ</t>
  </si>
  <si>
    <t>(подпись)</t>
  </si>
  <si>
    <t>(расшифровка подписи)</t>
  </si>
  <si>
    <t>Наименование показателя</t>
  </si>
  <si>
    <t>Код
строки</t>
  </si>
  <si>
    <t xml:space="preserve">Код аналитического показателя </t>
  </si>
  <si>
    <t>Код по бюджетной классификации                                             Российской Федерации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</si>
  <si>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</si>
  <si>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</si>
  <si>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</si>
  <si>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</si>
  <si>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</si>
  <si>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</si>
  <si>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</si>
  <si>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</si>
  <si>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</si>
  <si>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</si>
  <si>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</si>
  <si>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</si>
  <si>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</si>
  <si>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Министерство образования Пензенской области</t>
  </si>
  <si>
    <t>Бюджет Пензенской области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</si>
  <si>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</si>
  <si>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</si>
  <si>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 xml:space="preserve">Раздел 2. Лимиты бюджетных обязательств по расходам получателя бюджетных средств </t>
  </si>
  <si>
    <t>Номер страницы</t>
  </si>
  <si>
    <t>Всего страниц</t>
  </si>
  <si>
    <t>Директор</t>
  </si>
  <si>
    <t>07</t>
  </si>
  <si>
    <t>Главный бухгалтер</t>
  </si>
  <si>
    <t>0501012</t>
  </si>
  <si>
    <t>02</t>
  </si>
  <si>
    <t>1810205130</t>
  </si>
  <si>
    <t>Прочая закупка товаров, работ и услуг</t>
  </si>
  <si>
    <t>БЮДЖЕТНАЯ СМЕТА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</si>
  <si>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</si>
  <si>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</si>
  <si>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</si>
  <si>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выплатты работникам учреждений</t>
  </si>
  <si>
    <t>Уплата налога на имущество организаций и земельного налога</t>
  </si>
  <si>
    <t>Уплата прочих налогов, сборов</t>
  </si>
  <si>
    <t>001</t>
  </si>
  <si>
    <t>002</t>
  </si>
  <si>
    <t>003</t>
  </si>
  <si>
    <t>004</t>
  </si>
  <si>
    <t>005</t>
  </si>
  <si>
    <t>006</t>
  </si>
  <si>
    <t>Пособия, компенсации, меры социальной поддержки по публичным нормативным обязательствам</t>
  </si>
  <si>
    <t>04</t>
  </si>
  <si>
    <t>1810253030</t>
  </si>
  <si>
    <t>008</t>
  </si>
  <si>
    <t>Закупка энергетических ресурсов</t>
  </si>
  <si>
    <t xml:space="preserve">Сумма </t>
  </si>
  <si>
    <t>Раздел 1. Итоговые  показатели бюджетной сметы</t>
  </si>
  <si>
    <t>1810410100</t>
  </si>
  <si>
    <t>56202654</t>
  </si>
  <si>
    <t>56612425</t>
  </si>
  <si>
    <t>ГКОУ  "Поимская школа-интернат"</t>
  </si>
  <si>
    <t>М.В.Тихонова</t>
  </si>
  <si>
    <t>Н.В.Малахова</t>
  </si>
  <si>
    <t>(84153)3-34-62</t>
  </si>
  <si>
    <t>Государственное казенное общеобразовательное учреждение Пензенской области "Поимская школа-интернат для обучающихся по адаптированным образовательным программам"</t>
  </si>
  <si>
    <t>007</t>
  </si>
  <si>
    <t>"   30  "  декабря   2022  г.</t>
  </si>
  <si>
    <t>30.12.2022.</t>
  </si>
  <si>
    <t>"30"  декабря 2022 года</t>
  </si>
  <si>
    <t xml:space="preserve"> НА 2023 ФИНАНСОВЫЙ ГОД И ПЛАНОВЫЙ ПЕРИОД 2024 И 2025 ГОДОВ</t>
  </si>
  <si>
    <t xml:space="preserve"> на 2023 год                                                             (на текущий финансовый год)</t>
  </si>
  <si>
    <t>на 2024 год                                                                                                (на первый год планового периода)</t>
  </si>
  <si>
    <t>на 2025 год                                                                   (на второй год планового периода)</t>
  </si>
  <si>
    <t>на 2023 год                                                             (на текущий финансовый год)</t>
  </si>
  <si>
    <t>"  30 "  декабря 2022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</si>
</sst>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right"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7" fillId="0" borderId="13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11" fillId="0" borderId="10" xfId="0" applyNumberFormat="1" applyFont="1" applyBorder="1" applyAlignment="1">
      <alignment/>
    </xf>
    <xf numFmtId="0" fontId="11" fillId="0" borderId="11" xfId="0" applyFont="1" applyBorder="1" applyAlignment="1">
      <alignment/>
    </xf>
    <xf numFmtId="173" fontId="13" fillId="0" borderId="10" xfId="0" applyNumberFormat="1" applyFont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11" fillId="0" borderId="19" xfId="0" applyFont="1" applyBorder="1" applyAlignment="1">
      <alignment/>
    </xf>
    <xf numFmtId="2" fontId="16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9" fillId="0" borderId="12" xfId="0" applyFont="1" applyBorder="1" applyAlignment="1">
      <alignment horizontal="center"/>
    </xf>
    <xf numFmtId="0" fontId="13" fillId="0" borderId="15" xfId="0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5" xfId="0" applyFont="1" applyBorder="1" applyAlignment="1">
      <alignment horizontal="center" vertical="top"/>
    </xf>
    <xf numFmtId="0" fontId="11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13" fillId="0" borderId="0" xfId="0" applyNumberFormat="1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70" zoomScaleNormal="60" zoomScaleSheetLayoutView="70" zoomScalePageLayoutView="0" workbookViewId="0" topLeftCell="A1">
      <selection activeCell="A13" sqref="A13"/>
    </sheetView>
  </sheetViews>
  <sheetFormatPr defaultColWidth="8.8515625" defaultRowHeight="15"/>
  <cols>
    <col min="1" max="1" width="8.8515625" style="1" customWidth="1"/>
    <col min="2" max="2" width="11.140625" style="1" customWidth="1"/>
    <col min="3" max="3" width="17.28125" style="1" customWidth="1"/>
    <col min="4" max="4" width="11.00390625" style="1" customWidth="1"/>
    <col min="5" max="5" width="17.28125" style="1" customWidth="1"/>
    <col min="6" max="6" width="15.421875" style="1" customWidth="1"/>
    <col min="7" max="7" width="10.8515625" style="1" customWidth="1"/>
    <col min="8" max="8" width="11.7109375" style="1" customWidth="1"/>
    <col min="9" max="9" width="15.421875" style="1" customWidth="1"/>
    <col min="10" max="10" width="10.8515625" style="1" customWidth="1"/>
    <col min="11" max="11" width="11.7109375" style="1" customWidth="1"/>
    <col min="12" max="12" width="15.421875" style="1" customWidth="1"/>
    <col min="13" max="13" width="10.8515625" style="1" customWidth="1"/>
    <col min="14" max="14" width="11.7109375" style="1" customWidth="1"/>
    <col min="15" max="16384" width="8.8515625" style="1" customWidth="1"/>
  </cols>
  <sheetData>
    <row r="1" spans="11:14" ht="16.5" customHeight="1">
      <c r="K1" s="57" t="s">
        <v>26</v>
      </c>
      <c r="L1" s="57"/>
      <c r="M1" s="57"/>
      <c r="N1" s="57"/>
    </row>
    <row r="2" spans="11:14" ht="15.75" customHeight="1">
      <c r="K2" s="58" t="s">
        <v>53</v>
      </c>
      <c r="L2" s="58"/>
      <c r="M2" s="58"/>
      <c r="N2" s="58"/>
    </row>
    <row r="3" spans="11:14" ht="23.25" customHeight="1">
      <c r="K3" s="59" t="s">
        <v>48</v>
      </c>
      <c r="L3" s="59"/>
      <c r="M3" s="59"/>
      <c r="N3" s="59"/>
    </row>
    <row r="4" spans="11:14" ht="18.75" customHeight="1">
      <c r="K4" s="58" t="s">
        <v>83</v>
      </c>
      <c r="L4" s="58"/>
      <c r="M4" s="58"/>
      <c r="N4" s="58"/>
    </row>
    <row r="5" spans="11:14" ht="24" customHeight="1">
      <c r="K5" s="59" t="s">
        <v>49</v>
      </c>
      <c r="L5" s="59"/>
      <c r="M5" s="59"/>
      <c r="N5" s="59"/>
    </row>
    <row r="6" spans="11:14" ht="18" customHeight="1">
      <c r="K6" s="61"/>
      <c r="L6" s="61"/>
      <c r="M6" s="58" t="s">
        <v>84</v>
      </c>
      <c r="N6" s="58"/>
    </row>
    <row r="7" spans="11:14" ht="15">
      <c r="K7" s="74" t="s">
        <v>27</v>
      </c>
      <c r="L7" s="74"/>
      <c r="M7" s="74" t="s">
        <v>28</v>
      </c>
      <c r="N7" s="74"/>
    </row>
    <row r="8" spans="11:14" ht="13.5" customHeight="1">
      <c r="K8" s="66" t="s">
        <v>97</v>
      </c>
      <c r="L8" s="67"/>
      <c r="M8" s="8"/>
      <c r="N8" s="8"/>
    </row>
    <row r="9" ht="0.75" customHeight="1" hidden="1"/>
    <row r="10" spans="1:14" ht="16.5">
      <c r="A10" s="69" t="s">
        <v>60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  <c r="M10" s="9"/>
      <c r="N10" s="9"/>
    </row>
    <row r="11" spans="1:14" ht="17.25" customHeight="1" thickBot="1">
      <c r="A11" s="71" t="s">
        <v>92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2"/>
      <c r="M11" s="9"/>
      <c r="N11" s="49" t="s">
        <v>23</v>
      </c>
    </row>
    <row r="12" spans="1:14" ht="15.75">
      <c r="A12" s="55"/>
      <c r="E12" s="2" t="s">
        <v>25</v>
      </c>
      <c r="F12" s="65" t="s">
        <v>89</v>
      </c>
      <c r="G12" s="65"/>
      <c r="H12" s="65"/>
      <c r="L12" s="18"/>
      <c r="M12" s="18" t="s">
        <v>17</v>
      </c>
      <c r="N12" s="39" t="s">
        <v>56</v>
      </c>
    </row>
    <row r="13" spans="12:14" ht="15.75">
      <c r="L13" s="40"/>
      <c r="M13" s="18" t="s">
        <v>18</v>
      </c>
      <c r="N13" s="44" t="s">
        <v>90</v>
      </c>
    </row>
    <row r="14" spans="1:14" ht="29.25" customHeight="1">
      <c r="A14" s="38" t="s">
        <v>0</v>
      </c>
      <c r="B14" s="34"/>
      <c r="C14" s="34"/>
      <c r="D14" s="34"/>
      <c r="E14" s="75" t="s">
        <v>87</v>
      </c>
      <c r="F14" s="75"/>
      <c r="G14" s="75"/>
      <c r="H14" s="75"/>
      <c r="I14" s="75"/>
      <c r="J14" s="75"/>
      <c r="K14" s="75"/>
      <c r="L14" s="60" t="s">
        <v>19</v>
      </c>
      <c r="M14" s="60"/>
      <c r="N14" s="50" t="s">
        <v>81</v>
      </c>
    </row>
    <row r="15" spans="1:14" ht="16.5" customHeight="1">
      <c r="A15" s="38" t="s">
        <v>1</v>
      </c>
      <c r="B15" s="34"/>
      <c r="C15" s="34"/>
      <c r="D15" s="34"/>
      <c r="E15" s="53"/>
      <c r="F15" s="53"/>
      <c r="G15" s="53"/>
      <c r="H15" s="53"/>
      <c r="I15" s="53"/>
      <c r="J15" s="53"/>
      <c r="K15" s="53"/>
      <c r="L15" s="60" t="s">
        <v>19</v>
      </c>
      <c r="M15" s="60"/>
      <c r="N15" s="51"/>
    </row>
    <row r="16" spans="1:14" ht="16.5" customHeight="1">
      <c r="A16" s="38" t="s">
        <v>2</v>
      </c>
      <c r="B16" s="34"/>
      <c r="C16" s="34"/>
      <c r="D16" s="34"/>
      <c r="E16" s="54" t="s">
        <v>46</v>
      </c>
      <c r="F16" s="54"/>
      <c r="G16" s="54"/>
      <c r="H16" s="54"/>
      <c r="I16" s="54"/>
      <c r="J16" s="54"/>
      <c r="K16" s="54"/>
      <c r="L16" s="73" t="s">
        <v>20</v>
      </c>
      <c r="M16" s="73"/>
      <c r="N16" s="50">
        <v>874</v>
      </c>
    </row>
    <row r="17" spans="1:14" ht="16.5">
      <c r="A17" s="38" t="s">
        <v>3</v>
      </c>
      <c r="B17" s="34"/>
      <c r="C17" s="34"/>
      <c r="D17" s="34"/>
      <c r="E17" s="54" t="s">
        <v>47</v>
      </c>
      <c r="F17" s="54"/>
      <c r="G17" s="54"/>
      <c r="H17" s="54"/>
      <c r="I17" s="54"/>
      <c r="J17" s="54"/>
      <c r="K17" s="54"/>
      <c r="L17" s="18"/>
      <c r="M17" s="18" t="s">
        <v>21</v>
      </c>
      <c r="N17" s="50" t="s">
        <v>82</v>
      </c>
    </row>
    <row r="18" spans="1:14" ht="17.25" thickBot="1">
      <c r="A18" s="38" t="s">
        <v>4</v>
      </c>
      <c r="B18" s="34"/>
      <c r="C18" s="34"/>
      <c r="D18" s="34"/>
      <c r="L18" s="18"/>
      <c r="M18" s="18" t="s">
        <v>22</v>
      </c>
      <c r="N18" s="52" t="s">
        <v>24</v>
      </c>
    </row>
    <row r="19" spans="1:14" ht="15.75">
      <c r="A19" s="68" t="s">
        <v>79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</row>
    <row r="20" spans="1:14" ht="14.25" customHeight="1">
      <c r="A20" s="56" t="s">
        <v>8</v>
      </c>
      <c r="B20" s="56"/>
      <c r="C20" s="56"/>
      <c r="D20" s="56"/>
      <c r="E20" s="56" t="s">
        <v>9</v>
      </c>
      <c r="F20" s="64" t="s">
        <v>78</v>
      </c>
      <c r="G20" s="64"/>
      <c r="H20" s="64"/>
      <c r="I20" s="64"/>
      <c r="J20" s="64"/>
      <c r="K20" s="64"/>
      <c r="L20" s="64"/>
      <c r="M20" s="64"/>
      <c r="N20" s="64"/>
    </row>
    <row r="21" spans="1:14" ht="30" customHeight="1">
      <c r="A21" s="56"/>
      <c r="B21" s="56"/>
      <c r="C21" s="56"/>
      <c r="D21" s="56"/>
      <c r="E21" s="56"/>
      <c r="F21" s="56" t="s">
        <v>93</v>
      </c>
      <c r="G21" s="56"/>
      <c r="H21" s="56"/>
      <c r="I21" s="56" t="s">
        <v>94</v>
      </c>
      <c r="J21" s="56"/>
      <c r="K21" s="56"/>
      <c r="L21" s="56" t="s">
        <v>95</v>
      </c>
      <c r="M21" s="56"/>
      <c r="N21" s="56"/>
    </row>
    <row r="22" spans="1:14" ht="46.5" customHeight="1">
      <c r="A22" s="12" t="s">
        <v>5</v>
      </c>
      <c r="B22" s="12" t="s">
        <v>6</v>
      </c>
      <c r="C22" s="12" t="s">
        <v>7</v>
      </c>
      <c r="D22" s="13" t="s">
        <v>16</v>
      </c>
      <c r="E22" s="56"/>
      <c r="F22" s="13" t="s">
        <v>10</v>
      </c>
      <c r="G22" s="13" t="s">
        <v>11</v>
      </c>
      <c r="H22" s="13" t="s">
        <v>12</v>
      </c>
      <c r="I22" s="13" t="s">
        <v>10</v>
      </c>
      <c r="J22" s="13" t="s">
        <v>11</v>
      </c>
      <c r="K22" s="13" t="s">
        <v>12</v>
      </c>
      <c r="L22" s="13" t="s">
        <v>10</v>
      </c>
      <c r="M22" s="13" t="s">
        <v>11</v>
      </c>
      <c r="N22" s="13" t="s">
        <v>12</v>
      </c>
    </row>
    <row r="23" spans="1:14" s="15" customFormat="1" ht="13.5" customHeight="1">
      <c r="A23" s="33">
        <v>1</v>
      </c>
      <c r="B23" s="33">
        <v>2</v>
      </c>
      <c r="C23" s="33">
        <v>3</v>
      </c>
      <c r="D23" s="33">
        <v>4</v>
      </c>
      <c r="E23" s="33">
        <v>5</v>
      </c>
      <c r="F23" s="33">
        <v>6</v>
      </c>
      <c r="G23" s="33">
        <v>7</v>
      </c>
      <c r="H23" s="33">
        <v>8</v>
      </c>
      <c r="I23" s="33">
        <v>9</v>
      </c>
      <c r="J23" s="33">
        <v>10</v>
      </c>
      <c r="K23" s="33">
        <v>11</v>
      </c>
      <c r="L23" s="33">
        <v>12</v>
      </c>
      <c r="M23" s="33">
        <v>13</v>
      </c>
      <c r="N23" s="33">
        <v>14</v>
      </c>
    </row>
    <row r="24" spans="1:14" ht="15.75">
      <c r="A24" s="30" t="s">
        <v>54</v>
      </c>
      <c r="B24" s="30" t="s">
        <v>57</v>
      </c>
      <c r="C24" s="30" t="s">
        <v>58</v>
      </c>
      <c r="D24" s="30" t="s">
        <v>61</v>
      </c>
      <c r="E24" s="41"/>
      <c r="F24" s="32">
        <f>11321700+11610900+79400</f>
        <v>23012000</v>
      </c>
      <c r="G24" s="41"/>
      <c r="H24" s="41"/>
      <c r="I24" s="32">
        <f>12982000+13198500+81600</f>
        <v>26262100</v>
      </c>
      <c r="J24" s="41"/>
      <c r="K24" s="41"/>
      <c r="L24" s="32">
        <f>13501300+13713200+81600</f>
        <v>27296100</v>
      </c>
      <c r="M24" s="41"/>
      <c r="N24" s="41"/>
    </row>
    <row r="25" spans="1:14" ht="15.75">
      <c r="A25" s="30" t="s">
        <v>54</v>
      </c>
      <c r="B25" s="30" t="s">
        <v>57</v>
      </c>
      <c r="C25" s="30" t="s">
        <v>58</v>
      </c>
      <c r="D25" s="30" t="s">
        <v>62</v>
      </c>
      <c r="E25" s="31"/>
      <c r="F25" s="32">
        <v>6925600</v>
      </c>
      <c r="G25" s="31"/>
      <c r="H25" s="31"/>
      <c r="I25" s="32">
        <v>7906500</v>
      </c>
      <c r="J25" s="31"/>
      <c r="K25" s="31"/>
      <c r="L25" s="32">
        <v>8218800</v>
      </c>
      <c r="M25" s="31"/>
      <c r="N25" s="31"/>
    </row>
    <row r="26" spans="1:14" ht="15.75">
      <c r="A26" s="30" t="s">
        <v>54</v>
      </c>
      <c r="B26" s="30" t="s">
        <v>57</v>
      </c>
      <c r="C26" s="30" t="s">
        <v>58</v>
      </c>
      <c r="D26" s="33">
        <v>244</v>
      </c>
      <c r="E26" s="31"/>
      <c r="F26" s="32">
        <f>28586.28+36000+340000+192000+50000+135000+4310000+71000+90000+400000+348766.22</f>
        <v>6001352.5</v>
      </c>
      <c r="G26" s="31"/>
      <c r="H26" s="31"/>
      <c r="I26" s="32">
        <f>30015+40000+280000+192000+50000+135000+4310000+80000+90000+363091+350000</f>
        <v>5920106</v>
      </c>
      <c r="J26" s="31"/>
      <c r="K26" s="31"/>
      <c r="L26" s="32">
        <f>31516+40000+280000+192000+50000+135000+4310000+80000+90000+311280+350000</f>
        <v>5869796</v>
      </c>
      <c r="M26" s="31"/>
      <c r="N26" s="31"/>
    </row>
    <row r="27" spans="1:14" ht="15.75">
      <c r="A27" s="30" t="s">
        <v>54</v>
      </c>
      <c r="B27" s="30" t="s">
        <v>57</v>
      </c>
      <c r="C27" s="30" t="s">
        <v>58</v>
      </c>
      <c r="D27" s="33">
        <v>247</v>
      </c>
      <c r="E27" s="42"/>
      <c r="F27" s="32">
        <f>1190487.5+1154460</f>
        <v>2344947.5</v>
      </c>
      <c r="G27" s="31"/>
      <c r="H27" s="31"/>
      <c r="I27" s="32">
        <f>1250011+1212183</f>
        <v>2462194</v>
      </c>
      <c r="J27" s="31"/>
      <c r="K27" s="31"/>
      <c r="L27" s="32">
        <f>1312512+1272792</f>
        <v>2585304</v>
      </c>
      <c r="M27" s="31"/>
      <c r="N27" s="31"/>
    </row>
    <row r="28" spans="1:14" ht="15.75">
      <c r="A28" s="30" t="s">
        <v>54</v>
      </c>
      <c r="B28" s="30" t="s">
        <v>57</v>
      </c>
      <c r="C28" s="30" t="s">
        <v>58</v>
      </c>
      <c r="D28" s="33">
        <v>851</v>
      </c>
      <c r="E28" s="42"/>
      <c r="F28" s="32">
        <v>123500</v>
      </c>
      <c r="G28" s="31"/>
      <c r="H28" s="31"/>
      <c r="I28" s="32">
        <v>123500</v>
      </c>
      <c r="J28" s="31"/>
      <c r="K28" s="31"/>
      <c r="L28" s="32">
        <v>123500</v>
      </c>
      <c r="M28" s="31"/>
      <c r="N28" s="31"/>
    </row>
    <row r="29" spans="1:14" ht="15.75">
      <c r="A29" s="30" t="s">
        <v>54</v>
      </c>
      <c r="B29" s="30" t="s">
        <v>57</v>
      </c>
      <c r="C29" s="30" t="s">
        <v>58</v>
      </c>
      <c r="D29" s="33">
        <v>852</v>
      </c>
      <c r="E29" s="42"/>
      <c r="F29" s="32">
        <v>8000</v>
      </c>
      <c r="G29" s="31"/>
      <c r="H29" s="31"/>
      <c r="I29" s="32">
        <v>8000</v>
      </c>
      <c r="J29" s="31"/>
      <c r="K29" s="31"/>
      <c r="L29" s="32">
        <v>8000</v>
      </c>
      <c r="M29" s="31"/>
      <c r="N29" s="31"/>
    </row>
    <row r="30" spans="1:14" ht="15.75">
      <c r="A30" s="30" t="s">
        <v>54</v>
      </c>
      <c r="B30" s="30" t="s">
        <v>57</v>
      </c>
      <c r="C30" s="30" t="s">
        <v>58</v>
      </c>
      <c r="D30" s="33">
        <v>321</v>
      </c>
      <c r="E30" s="42"/>
      <c r="F30" s="32">
        <v>80000</v>
      </c>
      <c r="G30" s="31"/>
      <c r="H30" s="31"/>
      <c r="I30" s="32">
        <v>72800</v>
      </c>
      <c r="J30" s="31"/>
      <c r="K30" s="31"/>
      <c r="L30" s="32">
        <v>74500</v>
      </c>
      <c r="M30" s="31"/>
      <c r="N30" s="31"/>
    </row>
    <row r="31" spans="1:14" s="6" customFormat="1" ht="16.5">
      <c r="A31" s="34"/>
      <c r="B31" s="34"/>
      <c r="C31" s="62" t="s">
        <v>13</v>
      </c>
      <c r="D31" s="63"/>
      <c r="E31" s="42"/>
      <c r="F31" s="20">
        <f>SUM(F24:F30)</f>
        <v>38495400</v>
      </c>
      <c r="G31" s="21" t="s">
        <v>15</v>
      </c>
      <c r="H31" s="21" t="s">
        <v>15</v>
      </c>
      <c r="I31" s="20">
        <f>SUM(I24:I30)</f>
        <v>42755200</v>
      </c>
      <c r="J31" s="21" t="s">
        <v>15</v>
      </c>
      <c r="K31" s="21" t="s">
        <v>15</v>
      </c>
      <c r="L31" s="20">
        <f>SUM(L24:L30)</f>
        <v>44176000</v>
      </c>
      <c r="M31" s="21" t="s">
        <v>15</v>
      </c>
      <c r="N31" s="21" t="s">
        <v>15</v>
      </c>
    </row>
    <row r="32" spans="1:14" ht="15.75">
      <c r="A32" s="30" t="s">
        <v>54</v>
      </c>
      <c r="B32" s="30" t="s">
        <v>57</v>
      </c>
      <c r="C32" s="30" t="s">
        <v>75</v>
      </c>
      <c r="D32" s="33">
        <v>111</v>
      </c>
      <c r="E32" s="42"/>
      <c r="F32" s="32">
        <v>540000</v>
      </c>
      <c r="G32" s="31"/>
      <c r="H32" s="31"/>
      <c r="I32" s="32">
        <v>540000</v>
      </c>
      <c r="J32" s="31"/>
      <c r="K32" s="31"/>
      <c r="L32" s="32">
        <v>540000</v>
      </c>
      <c r="M32" s="31"/>
      <c r="N32" s="31"/>
    </row>
    <row r="33" spans="1:14" ht="15.75">
      <c r="A33" s="30" t="s">
        <v>54</v>
      </c>
      <c r="B33" s="30" t="s">
        <v>57</v>
      </c>
      <c r="C33" s="30" t="s">
        <v>75</v>
      </c>
      <c r="D33" s="33">
        <v>119</v>
      </c>
      <c r="E33" s="42"/>
      <c r="F33" s="32">
        <v>163080</v>
      </c>
      <c r="G33" s="31"/>
      <c r="H33" s="31"/>
      <c r="I33" s="32">
        <v>163080</v>
      </c>
      <c r="J33" s="31"/>
      <c r="K33" s="31"/>
      <c r="L33" s="32">
        <v>163080</v>
      </c>
      <c r="M33" s="31"/>
      <c r="N33" s="31"/>
    </row>
    <row r="34" spans="1:14" s="6" customFormat="1" ht="16.5">
      <c r="A34" s="34"/>
      <c r="B34" s="34"/>
      <c r="C34" s="62" t="s">
        <v>13</v>
      </c>
      <c r="D34" s="63"/>
      <c r="E34" s="42"/>
      <c r="F34" s="20">
        <f>F32+F33</f>
        <v>703080</v>
      </c>
      <c r="G34" s="21" t="s">
        <v>15</v>
      </c>
      <c r="H34" s="21" t="s">
        <v>15</v>
      </c>
      <c r="I34" s="20">
        <f>I32+I33</f>
        <v>703080</v>
      </c>
      <c r="J34" s="21" t="s">
        <v>15</v>
      </c>
      <c r="K34" s="21" t="s">
        <v>15</v>
      </c>
      <c r="L34" s="20">
        <f>L32+L33</f>
        <v>703080</v>
      </c>
      <c r="M34" s="21" t="s">
        <v>15</v>
      </c>
      <c r="N34" s="21" t="s">
        <v>15</v>
      </c>
    </row>
    <row r="35" spans="1:14" s="6" customFormat="1" ht="16.5">
      <c r="A35" s="34"/>
      <c r="B35" s="34"/>
      <c r="C35" s="34"/>
      <c r="D35" s="34"/>
      <c r="E35" s="35" t="s">
        <v>14</v>
      </c>
      <c r="F35" s="20">
        <f>F31+F34</f>
        <v>39198480</v>
      </c>
      <c r="G35" s="21" t="s">
        <v>15</v>
      </c>
      <c r="H35" s="21" t="s">
        <v>15</v>
      </c>
      <c r="I35" s="20">
        <f>I31+I34</f>
        <v>43458280</v>
      </c>
      <c r="J35" s="21" t="s">
        <v>15</v>
      </c>
      <c r="K35" s="21" t="s">
        <v>15</v>
      </c>
      <c r="L35" s="20">
        <f>L31+L34</f>
        <v>44879080</v>
      </c>
      <c r="M35" s="21" t="s">
        <v>15</v>
      </c>
      <c r="N35" s="21" t="s">
        <v>15</v>
      </c>
    </row>
    <row r="36" spans="13:14" s="6" customFormat="1" ht="16.5" customHeight="1">
      <c r="M36" s="18" t="s">
        <v>51</v>
      </c>
      <c r="N36" s="19">
        <v>1</v>
      </c>
    </row>
    <row r="37" spans="13:14" s="6" customFormat="1" ht="16.5">
      <c r="M37" s="18" t="s">
        <v>52</v>
      </c>
      <c r="N37" s="19">
        <v>3</v>
      </c>
    </row>
  </sheetData>
  <sheetProtection/>
  <mergeCells count="26">
    <mergeCell ref="K5:N5"/>
    <mergeCell ref="F12:H12"/>
    <mergeCell ref="K8:L8"/>
    <mergeCell ref="A19:N19"/>
    <mergeCell ref="A10:L10"/>
    <mergeCell ref="A11:L11"/>
    <mergeCell ref="L16:M16"/>
    <mergeCell ref="K7:L7"/>
    <mergeCell ref="M7:N7"/>
    <mergeCell ref="E14:K14"/>
    <mergeCell ref="L14:M14"/>
    <mergeCell ref="C31:D31"/>
    <mergeCell ref="C34:D34"/>
    <mergeCell ref="I21:K21"/>
    <mergeCell ref="L21:N21"/>
    <mergeCell ref="F20:N20"/>
    <mergeCell ref="A20:D21"/>
    <mergeCell ref="E20:E22"/>
    <mergeCell ref="F21:H21"/>
    <mergeCell ref="K1:N1"/>
    <mergeCell ref="K2:N2"/>
    <mergeCell ref="K3:N3"/>
    <mergeCell ref="K4:N4"/>
    <mergeCell ref="L15:M15"/>
    <mergeCell ref="K6:L6"/>
    <mergeCell ref="M6:N6"/>
  </mergeCells>
  <printOptions/>
  <pageMargins left="0.3937007874015748" right="0.3937007874015748" top="0" bottom="0" header="0" footer="0.1181102362204724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view="pageBreakPreview" zoomScale="75" zoomScaleNormal="60" zoomScaleSheetLayoutView="75" zoomScalePageLayoutView="0" workbookViewId="0" topLeftCell="A4">
      <selection activeCell="N25" sqref="N25"/>
    </sheetView>
  </sheetViews>
  <sheetFormatPr defaultColWidth="8.8515625" defaultRowHeight="15"/>
  <cols>
    <col min="1" max="1" width="39.00390625" style="6" customWidth="1"/>
    <col min="2" max="3" width="8.8515625" style="6" customWidth="1"/>
    <col min="4" max="4" width="11.421875" style="6" customWidth="1"/>
    <col min="5" max="5" width="13.7109375" style="6" customWidth="1"/>
    <col min="6" max="6" width="8.8515625" style="6" customWidth="1"/>
    <col min="7" max="7" width="9.140625" style="6" customWidth="1"/>
    <col min="8" max="8" width="15.57421875" style="6" customWidth="1"/>
    <col min="9" max="9" width="10.8515625" style="6" customWidth="1"/>
    <col min="10" max="10" width="10.421875" style="6" customWidth="1"/>
    <col min="11" max="11" width="15.28125" style="6" customWidth="1"/>
    <col min="12" max="12" width="10.8515625" style="6" customWidth="1"/>
    <col min="13" max="13" width="10.421875" style="6" customWidth="1"/>
    <col min="14" max="14" width="15.28125" style="6" customWidth="1"/>
    <col min="15" max="15" width="10.8515625" style="6" customWidth="1"/>
    <col min="16" max="16" width="10.421875" style="6" customWidth="1"/>
    <col min="17" max="16384" width="8.8515625" style="6" customWidth="1"/>
  </cols>
  <sheetData>
    <row r="1" spans="1:16" ht="16.5">
      <c r="A1" s="76" t="s">
        <v>50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ht="10.5" customHeight="1"/>
    <row r="3" spans="1:16" ht="22.5" customHeight="1">
      <c r="A3" s="78" t="s">
        <v>29</v>
      </c>
      <c r="B3" s="79" t="s">
        <v>30</v>
      </c>
      <c r="C3" s="80" t="s">
        <v>32</v>
      </c>
      <c r="D3" s="81"/>
      <c r="E3" s="81"/>
      <c r="F3" s="82"/>
      <c r="G3" s="86" t="s">
        <v>31</v>
      </c>
      <c r="H3" s="64" t="s">
        <v>78</v>
      </c>
      <c r="I3" s="64"/>
      <c r="J3" s="64"/>
      <c r="K3" s="64"/>
      <c r="L3" s="64"/>
      <c r="M3" s="64"/>
      <c r="N3" s="64"/>
      <c r="O3" s="64"/>
      <c r="P3" s="64"/>
    </row>
    <row r="4" spans="1:16" ht="42" customHeight="1">
      <c r="A4" s="78"/>
      <c r="B4" s="79"/>
      <c r="C4" s="83"/>
      <c r="D4" s="84"/>
      <c r="E4" s="84"/>
      <c r="F4" s="85"/>
      <c r="G4" s="87"/>
      <c r="H4" s="56" t="s">
        <v>93</v>
      </c>
      <c r="I4" s="56"/>
      <c r="J4" s="56"/>
      <c r="K4" s="56" t="s">
        <v>94</v>
      </c>
      <c r="L4" s="56"/>
      <c r="M4" s="56"/>
      <c r="N4" s="56" t="s">
        <v>95</v>
      </c>
      <c r="O4" s="56"/>
      <c r="P4" s="56"/>
    </row>
    <row r="5" spans="1:16" ht="53.25" customHeight="1">
      <c r="A5" s="78"/>
      <c r="B5" s="79"/>
      <c r="C5" s="10" t="s">
        <v>5</v>
      </c>
      <c r="D5" s="10" t="s">
        <v>6</v>
      </c>
      <c r="E5" s="11" t="s">
        <v>7</v>
      </c>
      <c r="F5" s="11" t="s">
        <v>16</v>
      </c>
      <c r="G5" s="88"/>
      <c r="H5" s="13" t="s">
        <v>10</v>
      </c>
      <c r="I5" s="13" t="s">
        <v>11</v>
      </c>
      <c r="J5" s="13" t="s">
        <v>12</v>
      </c>
      <c r="K5" s="13" t="s">
        <v>10</v>
      </c>
      <c r="L5" s="13" t="s">
        <v>11</v>
      </c>
      <c r="M5" s="13" t="s">
        <v>12</v>
      </c>
      <c r="N5" s="13" t="s">
        <v>10</v>
      </c>
      <c r="O5" s="13" t="s">
        <v>11</v>
      </c>
      <c r="P5" s="13" t="s">
        <v>12</v>
      </c>
    </row>
    <row r="6" spans="1:16" s="15" customFormat="1" ht="15.7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  <c r="P6" s="33">
        <v>16</v>
      </c>
    </row>
    <row r="7" spans="1:16" ht="16.5">
      <c r="A7" s="27" t="s">
        <v>63</v>
      </c>
      <c r="B7" s="30" t="s">
        <v>67</v>
      </c>
      <c r="C7" s="30" t="s">
        <v>54</v>
      </c>
      <c r="D7" s="30" t="s">
        <v>57</v>
      </c>
      <c r="E7" s="30" t="s">
        <v>58</v>
      </c>
      <c r="F7" s="30" t="s">
        <v>61</v>
      </c>
      <c r="G7" s="31"/>
      <c r="H7" s="32">
        <f>Лист1!F24</f>
        <v>23012000</v>
      </c>
      <c r="I7" s="31"/>
      <c r="J7" s="31"/>
      <c r="K7" s="32">
        <f>Лист1!I24</f>
        <v>26262100</v>
      </c>
      <c r="L7" s="31"/>
      <c r="M7" s="31"/>
      <c r="N7" s="32">
        <f>Лист1!L24</f>
        <v>27296100</v>
      </c>
      <c r="O7" s="31"/>
      <c r="P7" s="31"/>
    </row>
    <row r="8" spans="1:16" ht="66" customHeight="1">
      <c r="A8" s="28" t="s">
        <v>64</v>
      </c>
      <c r="B8" s="30" t="s">
        <v>68</v>
      </c>
      <c r="C8" s="30" t="s">
        <v>54</v>
      </c>
      <c r="D8" s="30" t="s">
        <v>57</v>
      </c>
      <c r="E8" s="30" t="s">
        <v>58</v>
      </c>
      <c r="F8" s="30" t="s">
        <v>62</v>
      </c>
      <c r="G8" s="31"/>
      <c r="H8" s="32">
        <f>Лист1!F25</f>
        <v>6925600</v>
      </c>
      <c r="I8" s="31"/>
      <c r="J8" s="31"/>
      <c r="K8" s="32">
        <f>Лист1!I25</f>
        <v>7906500</v>
      </c>
      <c r="L8" s="31"/>
      <c r="M8" s="31"/>
      <c r="N8" s="32">
        <f>Лист1!L25</f>
        <v>8218800</v>
      </c>
      <c r="O8" s="31"/>
      <c r="P8" s="31"/>
    </row>
    <row r="9" spans="1:16" ht="30" customHeight="1">
      <c r="A9" s="28" t="s">
        <v>59</v>
      </c>
      <c r="B9" s="30" t="s">
        <v>69</v>
      </c>
      <c r="C9" s="30" t="s">
        <v>54</v>
      </c>
      <c r="D9" s="30" t="s">
        <v>57</v>
      </c>
      <c r="E9" s="30" t="s">
        <v>58</v>
      </c>
      <c r="F9" s="33">
        <v>244</v>
      </c>
      <c r="G9" s="31"/>
      <c r="H9" s="32">
        <f>Лист1!F26</f>
        <v>6001352.5</v>
      </c>
      <c r="I9" s="31"/>
      <c r="J9" s="31"/>
      <c r="K9" s="32">
        <f>Лист1!I26</f>
        <v>5920106</v>
      </c>
      <c r="L9" s="31"/>
      <c r="M9" s="31"/>
      <c r="N9" s="32">
        <f>Лист1!L26</f>
        <v>5869796</v>
      </c>
      <c r="O9" s="31"/>
      <c r="P9" s="31"/>
    </row>
    <row r="10" spans="1:16" ht="23.25" customHeight="1">
      <c r="A10" s="28" t="s">
        <v>77</v>
      </c>
      <c r="B10" s="30" t="s">
        <v>70</v>
      </c>
      <c r="C10" s="30" t="s">
        <v>54</v>
      </c>
      <c r="D10" s="30" t="s">
        <v>57</v>
      </c>
      <c r="E10" s="30" t="s">
        <v>58</v>
      </c>
      <c r="F10" s="33">
        <v>247</v>
      </c>
      <c r="G10" s="31"/>
      <c r="H10" s="32">
        <f>Лист1!F27</f>
        <v>2344947.5</v>
      </c>
      <c r="I10" s="31"/>
      <c r="J10" s="31"/>
      <c r="K10" s="32">
        <f>Лист1!I27</f>
        <v>2462194</v>
      </c>
      <c r="L10" s="31"/>
      <c r="M10" s="31"/>
      <c r="N10" s="32">
        <f>Лист1!L27</f>
        <v>2585304</v>
      </c>
      <c r="O10" s="31"/>
      <c r="P10" s="31"/>
    </row>
    <row r="11" spans="1:16" ht="31.5">
      <c r="A11" s="28" t="s">
        <v>65</v>
      </c>
      <c r="B11" s="30" t="s">
        <v>71</v>
      </c>
      <c r="C11" s="30" t="s">
        <v>54</v>
      </c>
      <c r="D11" s="30" t="s">
        <v>57</v>
      </c>
      <c r="E11" s="30" t="s">
        <v>58</v>
      </c>
      <c r="F11" s="33">
        <v>851</v>
      </c>
      <c r="G11" s="31"/>
      <c r="H11" s="32">
        <v>123500</v>
      </c>
      <c r="I11" s="31"/>
      <c r="J11" s="31"/>
      <c r="K11" s="32">
        <v>123500</v>
      </c>
      <c r="L11" s="31"/>
      <c r="M11" s="31"/>
      <c r="N11" s="32">
        <v>123500</v>
      </c>
      <c r="O11" s="31"/>
      <c r="P11" s="31"/>
    </row>
    <row r="12" spans="1:16" ht="16.5">
      <c r="A12" s="27" t="s">
        <v>66</v>
      </c>
      <c r="B12" s="30" t="s">
        <v>72</v>
      </c>
      <c r="C12" s="30" t="s">
        <v>54</v>
      </c>
      <c r="D12" s="30" t="s">
        <v>57</v>
      </c>
      <c r="E12" s="30" t="s">
        <v>58</v>
      </c>
      <c r="F12" s="33">
        <v>852</v>
      </c>
      <c r="G12" s="31"/>
      <c r="H12" s="32">
        <v>8000</v>
      </c>
      <c r="I12" s="31"/>
      <c r="J12" s="31"/>
      <c r="K12" s="32">
        <v>8000</v>
      </c>
      <c r="L12" s="31"/>
      <c r="M12" s="31"/>
      <c r="N12" s="32">
        <v>8000</v>
      </c>
      <c r="O12" s="31"/>
      <c r="P12" s="31"/>
    </row>
    <row r="13" spans="1:16" ht="16.5">
      <c r="A13" s="62" t="s">
        <v>13</v>
      </c>
      <c r="B13" s="62"/>
      <c r="C13" s="23" t="s">
        <v>54</v>
      </c>
      <c r="D13" s="23" t="s">
        <v>57</v>
      </c>
      <c r="E13" s="23" t="s">
        <v>58</v>
      </c>
      <c r="F13" s="33"/>
      <c r="G13" s="31"/>
      <c r="H13" s="20">
        <f>SUM(H7:H12)</f>
        <v>38415400</v>
      </c>
      <c r="I13" s="20"/>
      <c r="J13" s="20"/>
      <c r="K13" s="20">
        <f>SUM(K7:K12)</f>
        <v>42682400</v>
      </c>
      <c r="L13" s="20"/>
      <c r="M13" s="20"/>
      <c r="N13" s="20">
        <f>SUM(N7:N12)</f>
        <v>44101500</v>
      </c>
      <c r="O13" s="31"/>
      <c r="P13" s="31"/>
    </row>
    <row r="14" spans="1:16" ht="16.5">
      <c r="A14" s="27" t="s">
        <v>63</v>
      </c>
      <c r="B14" s="30" t="s">
        <v>88</v>
      </c>
      <c r="C14" s="30" t="s">
        <v>54</v>
      </c>
      <c r="D14" s="30" t="s">
        <v>57</v>
      </c>
      <c r="E14" s="30" t="s">
        <v>75</v>
      </c>
      <c r="F14" s="33">
        <v>111</v>
      </c>
      <c r="G14" s="31"/>
      <c r="H14" s="32">
        <v>540000</v>
      </c>
      <c r="I14" s="31"/>
      <c r="J14" s="31"/>
      <c r="K14" s="32">
        <v>540000</v>
      </c>
      <c r="L14" s="31"/>
      <c r="M14" s="31"/>
      <c r="N14" s="32">
        <v>540000</v>
      </c>
      <c r="O14" s="31"/>
      <c r="P14" s="31"/>
    </row>
    <row r="15" spans="1:16" ht="63.75" customHeight="1">
      <c r="A15" s="28" t="s">
        <v>64</v>
      </c>
      <c r="B15" s="30" t="s">
        <v>76</v>
      </c>
      <c r="C15" s="30" t="s">
        <v>54</v>
      </c>
      <c r="D15" s="30" t="s">
        <v>57</v>
      </c>
      <c r="E15" s="30" t="s">
        <v>75</v>
      </c>
      <c r="F15" s="33">
        <v>119</v>
      </c>
      <c r="G15" s="31"/>
      <c r="H15" s="32">
        <v>163080</v>
      </c>
      <c r="I15" s="31"/>
      <c r="J15" s="31"/>
      <c r="K15" s="32">
        <v>163080</v>
      </c>
      <c r="L15" s="31"/>
      <c r="M15" s="31"/>
      <c r="N15" s="32">
        <v>163080</v>
      </c>
      <c r="O15" s="31"/>
      <c r="P15" s="31"/>
    </row>
    <row r="16" spans="1:16" ht="16.5">
      <c r="A16" s="62" t="s">
        <v>13</v>
      </c>
      <c r="B16" s="62"/>
      <c r="C16" s="43">
        <v>7</v>
      </c>
      <c r="D16" s="43">
        <v>2</v>
      </c>
      <c r="E16" s="23" t="s">
        <v>75</v>
      </c>
      <c r="F16" s="33"/>
      <c r="G16" s="31"/>
      <c r="H16" s="20">
        <f>H14+H15</f>
        <v>703080</v>
      </c>
      <c r="I16" s="31"/>
      <c r="J16" s="31"/>
      <c r="K16" s="20">
        <f>K14+K15</f>
        <v>703080</v>
      </c>
      <c r="L16" s="31"/>
      <c r="M16" s="31"/>
      <c r="N16" s="20">
        <f>N14+N15</f>
        <v>703080</v>
      </c>
      <c r="O16" s="31"/>
      <c r="P16" s="31"/>
    </row>
    <row r="17" spans="1:16" s="25" customFormat="1" ht="15.75">
      <c r="A17" s="62"/>
      <c r="B17" s="62"/>
      <c r="C17" s="48"/>
      <c r="D17" s="48"/>
      <c r="E17" s="48"/>
      <c r="F17" s="62" t="s">
        <v>14</v>
      </c>
      <c r="G17" s="89"/>
      <c r="H17" s="20">
        <f>H13+H16</f>
        <v>39118480</v>
      </c>
      <c r="I17" s="21" t="s">
        <v>15</v>
      </c>
      <c r="J17" s="21" t="s">
        <v>15</v>
      </c>
      <c r="K17" s="20">
        <f>K13+K16</f>
        <v>43385480</v>
      </c>
      <c r="L17" s="21" t="s">
        <v>15</v>
      </c>
      <c r="M17" s="21"/>
      <c r="N17" s="20">
        <f>N13+N16</f>
        <v>44804580</v>
      </c>
      <c r="O17" s="21" t="s">
        <v>15</v>
      </c>
      <c r="P17" s="21" t="s">
        <v>15</v>
      </c>
    </row>
    <row r="18" spans="1:16" ht="8.25" customHeight="1">
      <c r="A18" s="34"/>
      <c r="B18" s="34"/>
      <c r="C18" s="34"/>
      <c r="D18" s="34"/>
      <c r="E18" s="34"/>
      <c r="F18" s="34"/>
      <c r="G18" s="35"/>
      <c r="H18" s="46"/>
      <c r="I18" s="47"/>
      <c r="J18" s="47"/>
      <c r="K18" s="46"/>
      <c r="L18" s="47"/>
      <c r="M18" s="47"/>
      <c r="N18" s="46"/>
      <c r="O18" s="47"/>
      <c r="P18" s="47"/>
    </row>
    <row r="19" ht="0.75" customHeight="1" hidden="1"/>
    <row r="20" ht="16.5" hidden="1"/>
    <row r="21" spans="1:16" ht="73.5" customHeight="1">
      <c r="A21" s="77" t="s">
        <v>33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3" spans="1:16" ht="22.5" customHeight="1">
      <c r="A23" s="78" t="s">
        <v>29</v>
      </c>
      <c r="B23" s="79" t="s">
        <v>30</v>
      </c>
      <c r="C23" s="80" t="s">
        <v>32</v>
      </c>
      <c r="D23" s="81"/>
      <c r="E23" s="81"/>
      <c r="F23" s="82"/>
      <c r="G23" s="86" t="s">
        <v>31</v>
      </c>
      <c r="H23" s="64" t="s">
        <v>78</v>
      </c>
      <c r="I23" s="64"/>
      <c r="J23" s="64"/>
      <c r="K23" s="64"/>
      <c r="L23" s="64"/>
      <c r="M23" s="64"/>
      <c r="N23" s="64"/>
      <c r="O23" s="64"/>
      <c r="P23" s="64"/>
    </row>
    <row r="24" spans="1:16" ht="50.25" customHeight="1">
      <c r="A24" s="78"/>
      <c r="B24" s="79"/>
      <c r="C24" s="83"/>
      <c r="D24" s="84"/>
      <c r="E24" s="84"/>
      <c r="F24" s="85"/>
      <c r="G24" s="87"/>
      <c r="H24" s="90" t="s">
        <v>93</v>
      </c>
      <c r="I24" s="90"/>
      <c r="J24" s="90"/>
      <c r="K24" s="90" t="s">
        <v>94</v>
      </c>
      <c r="L24" s="90"/>
      <c r="M24" s="90"/>
      <c r="N24" s="90" t="s">
        <v>95</v>
      </c>
      <c r="O24" s="90"/>
      <c r="P24" s="90"/>
    </row>
    <row r="25" spans="1:16" ht="53.25" customHeight="1">
      <c r="A25" s="78"/>
      <c r="B25" s="79"/>
      <c r="C25" s="10" t="s">
        <v>5</v>
      </c>
      <c r="D25" s="10" t="s">
        <v>6</v>
      </c>
      <c r="E25" s="11" t="s">
        <v>7</v>
      </c>
      <c r="F25" s="11" t="s">
        <v>16</v>
      </c>
      <c r="G25" s="88"/>
      <c r="H25" s="3" t="s">
        <v>10</v>
      </c>
      <c r="I25" s="3" t="s">
        <v>11</v>
      </c>
      <c r="J25" s="3" t="s">
        <v>12</v>
      </c>
      <c r="K25" s="3" t="s">
        <v>10</v>
      </c>
      <c r="L25" s="3" t="s">
        <v>11</v>
      </c>
      <c r="M25" s="3" t="s">
        <v>12</v>
      </c>
      <c r="N25" s="3" t="s">
        <v>10</v>
      </c>
      <c r="O25" s="3" t="s">
        <v>11</v>
      </c>
      <c r="P25" s="3" t="s">
        <v>12</v>
      </c>
    </row>
    <row r="26" spans="1:16" s="15" customFormat="1" ht="12.75">
      <c r="A26" s="14">
        <v>1</v>
      </c>
      <c r="B26" s="14">
        <v>2</v>
      </c>
      <c r="C26" s="14">
        <v>3</v>
      </c>
      <c r="D26" s="14">
        <v>4</v>
      </c>
      <c r="E26" s="14">
        <v>5</v>
      </c>
      <c r="F26" s="14">
        <v>6</v>
      </c>
      <c r="G26" s="14">
        <v>7</v>
      </c>
      <c r="H26" s="14">
        <v>8</v>
      </c>
      <c r="I26" s="14">
        <v>9</v>
      </c>
      <c r="J26" s="14">
        <v>10</v>
      </c>
      <c r="K26" s="14">
        <v>11</v>
      </c>
      <c r="L26" s="14">
        <v>12</v>
      </c>
      <c r="M26" s="14">
        <v>13</v>
      </c>
      <c r="N26" s="14">
        <v>14</v>
      </c>
      <c r="O26" s="14">
        <v>15</v>
      </c>
      <c r="P26" s="14">
        <v>16</v>
      </c>
    </row>
    <row r="27" spans="1:16" ht="16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25" customFormat="1" ht="15.75">
      <c r="A28" s="62" t="s">
        <v>13</v>
      </c>
      <c r="B28" s="62"/>
      <c r="C28" s="23"/>
      <c r="D28" s="23"/>
      <c r="E28" s="21"/>
      <c r="F28" s="21"/>
      <c r="G28" s="24"/>
      <c r="H28" s="20"/>
      <c r="I28" s="21" t="s">
        <v>15</v>
      </c>
      <c r="J28" s="21" t="s">
        <v>15</v>
      </c>
      <c r="K28" s="20"/>
      <c r="L28" s="21" t="s">
        <v>15</v>
      </c>
      <c r="M28" s="21"/>
      <c r="N28" s="20"/>
      <c r="O28" s="21" t="s">
        <v>15</v>
      </c>
      <c r="P28" s="21" t="s">
        <v>15</v>
      </c>
    </row>
    <row r="29" spans="7:16" ht="16.5">
      <c r="G29" s="7" t="s">
        <v>14</v>
      </c>
      <c r="H29" s="20"/>
      <c r="I29" s="22" t="s">
        <v>15</v>
      </c>
      <c r="J29" s="22" t="s">
        <v>15</v>
      </c>
      <c r="K29" s="20"/>
      <c r="L29" s="22" t="s">
        <v>15</v>
      </c>
      <c r="M29" s="22"/>
      <c r="N29" s="20"/>
      <c r="O29" s="22" t="s">
        <v>15</v>
      </c>
      <c r="P29" s="22" t="s">
        <v>15</v>
      </c>
    </row>
    <row r="31" spans="15:16" ht="16.5">
      <c r="O31" s="18" t="s">
        <v>51</v>
      </c>
      <c r="P31" s="19">
        <v>2</v>
      </c>
    </row>
    <row r="32" spans="15:16" ht="16.5">
      <c r="O32" s="18" t="s">
        <v>52</v>
      </c>
      <c r="P32" s="19">
        <v>3</v>
      </c>
    </row>
  </sheetData>
  <sheetProtection/>
  <mergeCells count="23">
    <mergeCell ref="N4:P4"/>
    <mergeCell ref="H23:P23"/>
    <mergeCell ref="H24:J24"/>
    <mergeCell ref="K24:M24"/>
    <mergeCell ref="N24:P24"/>
    <mergeCell ref="H4:J4"/>
    <mergeCell ref="K4:M4"/>
    <mergeCell ref="A3:A5"/>
    <mergeCell ref="B3:B5"/>
    <mergeCell ref="G3:G5"/>
    <mergeCell ref="C3:F4"/>
    <mergeCell ref="A28:B28"/>
    <mergeCell ref="F17:G17"/>
    <mergeCell ref="A1:P1"/>
    <mergeCell ref="A17:B17"/>
    <mergeCell ref="A21:P21"/>
    <mergeCell ref="A23:A25"/>
    <mergeCell ref="B23:B25"/>
    <mergeCell ref="C23:F24"/>
    <mergeCell ref="G23:G25"/>
    <mergeCell ref="A13:B13"/>
    <mergeCell ref="H3:P3"/>
    <mergeCell ref="A16:B16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view="pageBreakPreview" zoomScale="75" zoomScaleNormal="60" zoomScaleSheetLayoutView="75" zoomScalePageLayoutView="0" workbookViewId="0" topLeftCell="A7">
      <selection activeCell="M28" sqref="M28:P28"/>
    </sheetView>
  </sheetViews>
  <sheetFormatPr defaultColWidth="8.8515625" defaultRowHeight="15"/>
  <cols>
    <col min="1" max="1" width="31.140625" style="6" customWidth="1"/>
    <col min="2" max="3" width="8.8515625" style="6" customWidth="1"/>
    <col min="4" max="4" width="11.28125" style="6" customWidth="1"/>
    <col min="5" max="5" width="13.7109375" style="6" customWidth="1"/>
    <col min="6" max="6" width="8.8515625" style="6" customWidth="1"/>
    <col min="7" max="8" width="15.28125" style="6" customWidth="1"/>
    <col min="9" max="9" width="10.8515625" style="6" customWidth="1"/>
    <col min="10" max="10" width="10.421875" style="6" customWidth="1"/>
    <col min="11" max="11" width="15.28125" style="6" customWidth="1"/>
    <col min="12" max="12" width="10.8515625" style="6" customWidth="1"/>
    <col min="13" max="13" width="10.421875" style="6" customWidth="1"/>
    <col min="14" max="14" width="15.28125" style="6" customWidth="1"/>
    <col min="15" max="15" width="10.8515625" style="6" customWidth="1"/>
    <col min="16" max="16" width="10.421875" style="6" customWidth="1"/>
    <col min="17" max="16384" width="8.8515625" style="6" customWidth="1"/>
  </cols>
  <sheetData>
    <row r="1" spans="1:16" ht="16.5">
      <c r="A1" s="76" t="s">
        <v>34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3" spans="1:16" ht="22.5" customHeight="1">
      <c r="A3" s="78" t="s">
        <v>29</v>
      </c>
      <c r="B3" s="79" t="s">
        <v>30</v>
      </c>
      <c r="C3" s="80" t="s">
        <v>32</v>
      </c>
      <c r="D3" s="81"/>
      <c r="E3" s="81"/>
      <c r="F3" s="82"/>
      <c r="G3" s="86" t="s">
        <v>31</v>
      </c>
      <c r="H3" s="64" t="s">
        <v>78</v>
      </c>
      <c r="I3" s="64"/>
      <c r="J3" s="64"/>
      <c r="K3" s="64"/>
      <c r="L3" s="64"/>
      <c r="M3" s="64"/>
      <c r="N3" s="64"/>
      <c r="O3" s="64"/>
      <c r="P3" s="64"/>
    </row>
    <row r="4" spans="1:16" ht="51" customHeight="1">
      <c r="A4" s="78"/>
      <c r="B4" s="79"/>
      <c r="C4" s="83"/>
      <c r="D4" s="84"/>
      <c r="E4" s="84"/>
      <c r="F4" s="85"/>
      <c r="G4" s="87"/>
      <c r="H4" s="90" t="s">
        <v>93</v>
      </c>
      <c r="I4" s="90"/>
      <c r="J4" s="90"/>
      <c r="K4" s="90" t="s">
        <v>94</v>
      </c>
      <c r="L4" s="90"/>
      <c r="M4" s="90"/>
      <c r="N4" s="90" t="s">
        <v>95</v>
      </c>
      <c r="O4" s="90"/>
      <c r="P4" s="90"/>
    </row>
    <row r="5" spans="1:16" ht="53.25" customHeight="1">
      <c r="A5" s="78"/>
      <c r="B5" s="79"/>
      <c r="C5" s="10" t="s">
        <v>5</v>
      </c>
      <c r="D5" s="10" t="s">
        <v>6</v>
      </c>
      <c r="E5" s="11" t="s">
        <v>7</v>
      </c>
      <c r="F5" s="11" t="s">
        <v>16</v>
      </c>
      <c r="G5" s="88"/>
      <c r="H5" s="3" t="s">
        <v>10</v>
      </c>
      <c r="I5" s="3" t="s">
        <v>11</v>
      </c>
      <c r="J5" s="3" t="s">
        <v>12</v>
      </c>
      <c r="K5" s="3" t="s">
        <v>10</v>
      </c>
      <c r="L5" s="3" t="s">
        <v>11</v>
      </c>
      <c r="M5" s="3" t="s">
        <v>12</v>
      </c>
      <c r="N5" s="3" t="s">
        <v>10</v>
      </c>
      <c r="O5" s="3" t="s">
        <v>11</v>
      </c>
      <c r="P5" s="3" t="s">
        <v>12</v>
      </c>
    </row>
    <row r="6" spans="1:16" s="15" customFormat="1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</row>
    <row r="7" spans="1:16" ht="16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6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6.5">
      <c r="A9" s="95" t="s">
        <v>13</v>
      </c>
      <c r="B9" s="95"/>
      <c r="C9" s="4"/>
      <c r="D9" s="4"/>
      <c r="E9" s="4"/>
      <c r="F9" s="4"/>
      <c r="G9" s="5"/>
      <c r="H9" s="4"/>
      <c r="I9" s="22" t="s">
        <v>15</v>
      </c>
      <c r="J9" s="22" t="s">
        <v>15</v>
      </c>
      <c r="K9" s="26"/>
      <c r="L9" s="22" t="s">
        <v>15</v>
      </c>
      <c r="M9" s="22"/>
      <c r="N9" s="26"/>
      <c r="O9" s="22" t="s">
        <v>15</v>
      </c>
      <c r="P9" s="22" t="s">
        <v>15</v>
      </c>
    </row>
    <row r="10" spans="7:16" ht="16.5">
      <c r="G10" s="7" t="s">
        <v>14</v>
      </c>
      <c r="H10" s="4"/>
      <c r="I10" s="22" t="s">
        <v>15</v>
      </c>
      <c r="J10" s="22" t="s">
        <v>15</v>
      </c>
      <c r="K10" s="26"/>
      <c r="L10" s="22" t="s">
        <v>15</v>
      </c>
      <c r="M10" s="22"/>
      <c r="N10" s="26"/>
      <c r="O10" s="22" t="s">
        <v>15</v>
      </c>
      <c r="P10" s="22" t="s">
        <v>15</v>
      </c>
    </row>
    <row r="13" spans="1:16" ht="16.5">
      <c r="A13" s="77" t="s">
        <v>35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</row>
    <row r="15" spans="1:16" ht="22.5" customHeight="1">
      <c r="A15" s="78" t="s">
        <v>29</v>
      </c>
      <c r="B15" s="79" t="s">
        <v>30</v>
      </c>
      <c r="C15" s="80" t="s">
        <v>32</v>
      </c>
      <c r="D15" s="81"/>
      <c r="E15" s="81"/>
      <c r="F15" s="82"/>
      <c r="G15" s="86" t="s">
        <v>31</v>
      </c>
      <c r="H15" s="64" t="s">
        <v>78</v>
      </c>
      <c r="I15" s="64"/>
      <c r="J15" s="64"/>
      <c r="K15" s="64"/>
      <c r="L15" s="64"/>
      <c r="M15" s="64"/>
      <c r="N15" s="64"/>
      <c r="O15" s="64"/>
      <c r="P15" s="64"/>
    </row>
    <row r="16" spans="1:16" ht="42" customHeight="1">
      <c r="A16" s="78"/>
      <c r="B16" s="79"/>
      <c r="C16" s="83"/>
      <c r="D16" s="84"/>
      <c r="E16" s="84"/>
      <c r="F16" s="85"/>
      <c r="G16" s="87"/>
      <c r="H16" s="90" t="s">
        <v>93</v>
      </c>
      <c r="I16" s="90"/>
      <c r="J16" s="90"/>
      <c r="K16" s="90" t="s">
        <v>94</v>
      </c>
      <c r="L16" s="90"/>
      <c r="M16" s="90"/>
      <c r="N16" s="90" t="s">
        <v>95</v>
      </c>
      <c r="O16" s="90"/>
      <c r="P16" s="90"/>
    </row>
    <row r="17" spans="1:16" ht="53.25" customHeight="1">
      <c r="A17" s="78"/>
      <c r="B17" s="79"/>
      <c r="C17" s="10" t="s">
        <v>5</v>
      </c>
      <c r="D17" s="10" t="s">
        <v>6</v>
      </c>
      <c r="E17" s="11" t="s">
        <v>7</v>
      </c>
      <c r="F17" s="11" t="s">
        <v>16</v>
      </c>
      <c r="G17" s="88"/>
      <c r="H17" s="3" t="s">
        <v>10</v>
      </c>
      <c r="I17" s="3" t="s">
        <v>11</v>
      </c>
      <c r="J17" s="3" t="s">
        <v>12</v>
      </c>
      <c r="K17" s="3" t="s">
        <v>10</v>
      </c>
      <c r="L17" s="3" t="s">
        <v>11</v>
      </c>
      <c r="M17" s="3" t="s">
        <v>12</v>
      </c>
      <c r="N17" s="3" t="s">
        <v>10</v>
      </c>
      <c r="O17" s="3" t="s">
        <v>11</v>
      </c>
      <c r="P17" s="3" t="s">
        <v>12</v>
      </c>
    </row>
    <row r="18" spans="1:16" s="15" customFormat="1" ht="12.7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  <c r="O18" s="14">
        <v>15</v>
      </c>
      <c r="P18" s="14">
        <v>16</v>
      </c>
    </row>
    <row r="19" spans="1:16" ht="63">
      <c r="A19" s="29" t="s">
        <v>73</v>
      </c>
      <c r="B19" s="30" t="s">
        <v>67</v>
      </c>
      <c r="C19" s="33">
        <v>10</v>
      </c>
      <c r="D19" s="30" t="s">
        <v>74</v>
      </c>
      <c r="E19" s="30" t="s">
        <v>80</v>
      </c>
      <c r="F19" s="33">
        <v>313</v>
      </c>
      <c r="G19" s="33"/>
      <c r="H19" s="37">
        <v>88950</v>
      </c>
      <c r="I19" s="31"/>
      <c r="J19" s="31"/>
      <c r="K19" s="37">
        <v>88950</v>
      </c>
      <c r="L19" s="31"/>
      <c r="M19" s="31"/>
      <c r="N19" s="37">
        <v>88950</v>
      </c>
      <c r="O19" s="31"/>
      <c r="P19" s="31"/>
    </row>
    <row r="20" spans="1:16" ht="16.5">
      <c r="A20" s="31"/>
      <c r="B20" s="31"/>
      <c r="C20" s="31"/>
      <c r="D20" s="4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ht="16.5">
      <c r="A21" s="62" t="s">
        <v>13</v>
      </c>
      <c r="B21" s="62"/>
      <c r="C21" s="21">
        <v>10</v>
      </c>
      <c r="D21" s="23" t="s">
        <v>74</v>
      </c>
      <c r="E21" s="23" t="s">
        <v>80</v>
      </c>
      <c r="F21" s="33"/>
      <c r="G21" s="42"/>
      <c r="H21" s="36">
        <f>H19</f>
        <v>88950</v>
      </c>
      <c r="I21" s="21" t="s">
        <v>15</v>
      </c>
      <c r="J21" s="21" t="s">
        <v>15</v>
      </c>
      <c r="K21" s="36">
        <f>K19</f>
        <v>88950</v>
      </c>
      <c r="L21" s="21" t="s">
        <v>15</v>
      </c>
      <c r="M21" s="21"/>
      <c r="N21" s="36">
        <f>N19</f>
        <v>88950</v>
      </c>
      <c r="O21" s="21" t="s">
        <v>15</v>
      </c>
      <c r="P21" s="21" t="s">
        <v>15</v>
      </c>
    </row>
    <row r="22" spans="1:16" ht="16.5">
      <c r="A22" s="34"/>
      <c r="B22" s="34"/>
      <c r="C22" s="34"/>
      <c r="D22" s="34"/>
      <c r="E22" s="34"/>
      <c r="F22" s="34"/>
      <c r="G22" s="35" t="s">
        <v>14</v>
      </c>
      <c r="H22" s="36">
        <f>H21</f>
        <v>88950</v>
      </c>
      <c r="I22" s="21" t="s">
        <v>15</v>
      </c>
      <c r="J22" s="21" t="s">
        <v>15</v>
      </c>
      <c r="K22" s="36">
        <f>K21</f>
        <v>88950</v>
      </c>
      <c r="L22" s="21" t="s">
        <v>15</v>
      </c>
      <c r="M22" s="21"/>
      <c r="N22" s="36">
        <f>N21</f>
        <v>88950</v>
      </c>
      <c r="O22" s="21" t="s">
        <v>15</v>
      </c>
      <c r="P22" s="21" t="s">
        <v>15</v>
      </c>
    </row>
    <row r="23" spans="1:16" ht="16.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ht="16.5">
      <c r="A24" s="96" t="s">
        <v>36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</row>
    <row r="26" spans="1:16" s="16" customFormat="1" ht="16.5" customHeight="1">
      <c r="A26" s="97" t="s">
        <v>37</v>
      </c>
      <c r="B26" s="97"/>
      <c r="C26" s="97"/>
      <c r="D26" s="97"/>
      <c r="E26" s="97"/>
      <c r="F26" s="90" t="s">
        <v>96</v>
      </c>
      <c r="G26" s="90"/>
      <c r="H26" s="90"/>
      <c r="I26" s="90" t="s">
        <v>94</v>
      </c>
      <c r="J26" s="90"/>
      <c r="K26" s="90"/>
      <c r="L26" s="90"/>
      <c r="M26" s="90" t="s">
        <v>95</v>
      </c>
      <c r="N26" s="90"/>
      <c r="O26" s="90"/>
      <c r="P26" s="90"/>
    </row>
    <row r="27" spans="1:16" s="16" customFormat="1" ht="45" customHeight="1">
      <c r="A27" s="97" t="s">
        <v>38</v>
      </c>
      <c r="B27" s="98"/>
      <c r="C27" s="98"/>
      <c r="D27" s="97" t="s">
        <v>39</v>
      </c>
      <c r="E27" s="97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 s="15" customFormat="1" ht="12.75">
      <c r="A28" s="99">
        <v>1</v>
      </c>
      <c r="B28" s="99"/>
      <c r="C28" s="99"/>
      <c r="D28" s="99">
        <v>2</v>
      </c>
      <c r="E28" s="99"/>
      <c r="F28" s="99">
        <v>3</v>
      </c>
      <c r="G28" s="99"/>
      <c r="H28" s="99"/>
      <c r="I28" s="99">
        <v>4</v>
      </c>
      <c r="J28" s="99"/>
      <c r="K28" s="99"/>
      <c r="L28" s="99"/>
      <c r="M28" s="99">
        <v>5</v>
      </c>
      <c r="N28" s="99"/>
      <c r="O28" s="99"/>
      <c r="P28" s="99"/>
    </row>
    <row r="29" spans="1:16" s="15" customFormat="1" ht="16.5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s="15" customFormat="1" ht="16.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s="15" customFormat="1" ht="16.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ht="6.75" customHeight="1"/>
    <row r="33" ht="16.5" hidden="1"/>
    <row r="34" ht="16.5">
      <c r="A34" s="6" t="s">
        <v>40</v>
      </c>
    </row>
    <row r="35" spans="1:12" ht="16.5">
      <c r="A35" s="6" t="s">
        <v>41</v>
      </c>
      <c r="C35" s="92" t="s">
        <v>53</v>
      </c>
      <c r="D35" s="92"/>
      <c r="E35" s="92"/>
      <c r="G35" s="17"/>
      <c r="H35" s="17"/>
      <c r="J35" s="92" t="s">
        <v>84</v>
      </c>
      <c r="K35" s="92"/>
      <c r="L35" s="92"/>
    </row>
    <row r="36" spans="3:12" ht="16.5">
      <c r="C36" s="91" t="s">
        <v>42</v>
      </c>
      <c r="D36" s="91"/>
      <c r="E36" s="91"/>
      <c r="G36" s="91" t="s">
        <v>27</v>
      </c>
      <c r="H36" s="91"/>
      <c r="J36" s="91" t="s">
        <v>43</v>
      </c>
      <c r="K36" s="91"/>
      <c r="L36" s="91"/>
    </row>
    <row r="37" ht="5.25" customHeight="1"/>
    <row r="38" ht="16.5" hidden="1"/>
    <row r="39" spans="1:12" ht="16.5">
      <c r="A39" s="6" t="s">
        <v>44</v>
      </c>
      <c r="C39" s="92" t="s">
        <v>55</v>
      </c>
      <c r="D39" s="92"/>
      <c r="E39" s="92"/>
      <c r="G39" s="92" t="s">
        <v>85</v>
      </c>
      <c r="H39" s="92"/>
      <c r="I39" s="92"/>
      <c r="K39" s="92" t="s">
        <v>86</v>
      </c>
      <c r="L39" s="92"/>
    </row>
    <row r="40" spans="3:12" ht="16.5">
      <c r="C40" s="91" t="s">
        <v>42</v>
      </c>
      <c r="D40" s="91"/>
      <c r="E40" s="91"/>
      <c r="G40" s="93" t="s">
        <v>43</v>
      </c>
      <c r="H40" s="93"/>
      <c r="I40" s="93"/>
      <c r="K40" s="93" t="s">
        <v>45</v>
      </c>
      <c r="L40" s="93"/>
    </row>
    <row r="41" spans="15:16" ht="16.5">
      <c r="O41" s="18" t="s">
        <v>51</v>
      </c>
      <c r="P41" s="19">
        <v>3</v>
      </c>
    </row>
    <row r="42" spans="1:16" ht="16.5">
      <c r="A42" s="45" t="s">
        <v>91</v>
      </c>
      <c r="O42" s="18" t="s">
        <v>52</v>
      </c>
      <c r="P42" s="19">
        <v>3</v>
      </c>
    </row>
  </sheetData>
  <sheetProtection/>
  <mergeCells count="58">
    <mergeCell ref="A28:C28"/>
    <mergeCell ref="A29:C29"/>
    <mergeCell ref="M28:P28"/>
    <mergeCell ref="I28:L28"/>
    <mergeCell ref="F28:H28"/>
    <mergeCell ref="D28:E28"/>
    <mergeCell ref="A21:B21"/>
    <mergeCell ref="A24:P24"/>
    <mergeCell ref="A27:C27"/>
    <mergeCell ref="D27:E27"/>
    <mergeCell ref="A26:E26"/>
    <mergeCell ref="M26:P27"/>
    <mergeCell ref="I26:L27"/>
    <mergeCell ref="F26:H27"/>
    <mergeCell ref="A9:B9"/>
    <mergeCell ref="A13:P13"/>
    <mergeCell ref="A15:A17"/>
    <mergeCell ref="B15:B17"/>
    <mergeCell ref="C15:F16"/>
    <mergeCell ref="G15:G17"/>
    <mergeCell ref="H15:P15"/>
    <mergeCell ref="H16:J16"/>
    <mergeCell ref="K16:M16"/>
    <mergeCell ref="N16:P16"/>
    <mergeCell ref="A1:P1"/>
    <mergeCell ref="A3:A5"/>
    <mergeCell ref="B3:B5"/>
    <mergeCell ref="C3:F4"/>
    <mergeCell ref="G3:G5"/>
    <mergeCell ref="H3:P3"/>
    <mergeCell ref="H4:J4"/>
    <mergeCell ref="K4:M4"/>
    <mergeCell ref="N4:P4"/>
    <mergeCell ref="A30:C30"/>
    <mergeCell ref="D30:E30"/>
    <mergeCell ref="F30:H30"/>
    <mergeCell ref="I30:L30"/>
    <mergeCell ref="M31:P31"/>
    <mergeCell ref="D29:E29"/>
    <mergeCell ref="F29:H29"/>
    <mergeCell ref="I29:L29"/>
    <mergeCell ref="M29:P29"/>
    <mergeCell ref="M30:P30"/>
    <mergeCell ref="A31:C31"/>
    <mergeCell ref="D31:E31"/>
    <mergeCell ref="F31:H31"/>
    <mergeCell ref="I31:L31"/>
    <mergeCell ref="J36:L36"/>
    <mergeCell ref="G36:H36"/>
    <mergeCell ref="C36:E36"/>
    <mergeCell ref="J35:L35"/>
    <mergeCell ref="C35:E35"/>
    <mergeCell ref="C40:E40"/>
    <mergeCell ref="K39:L39"/>
    <mergeCell ref="G39:I39"/>
    <mergeCell ref="C39:E39"/>
    <mergeCell ref="K40:L40"/>
    <mergeCell ref="G40:I40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ruzaikina_l</dc:creator>
  <cp:keywords/>
  <dc:description/>
  <cp:lastModifiedBy>KSBuhNat</cp:lastModifiedBy>
  <cp:lastPrinted>2022-03-02T06:44:24Z</cp:lastPrinted>
  <dcterms:created xsi:type="dcterms:W3CDTF">2018-11-13T13:55:16Z</dcterms:created>
  <dcterms:modified xsi:type="dcterms:W3CDTF">2023-02-07T08:51:54Z</dcterms:modified>
  <cp:category/>
  <cp:version/>
  <cp:contentType/>
  <cp:contentStatus/>
</cp:coreProperties>
</file>